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79CBFC7-C58E-4780-AB22-08771762E102}" xr6:coauthVersionLast="38" xr6:coauthVersionMax="38" xr10:uidLastSave="{00000000-0000-0000-0000-000000000000}"/>
  <bookViews>
    <workbookView xWindow="0" yWindow="0" windowWidth="20385" windowHeight="7950" xr2:uid="{00000000-000D-0000-FFFF-FFFF00000000}"/>
  </bookViews>
  <sheets>
    <sheet name="Sheet1" sheetId="4" r:id="rId1"/>
    <sheet name="Sheet2" sheetId="2" state="veryHidden" r:id="rId2"/>
  </sheets>
  <calcPr calcId="162913"/>
</workbook>
</file>

<file path=xl/calcChain.xml><?xml version="1.0" encoding="utf-8"?>
<calcChain xmlns="http://schemas.openxmlformats.org/spreadsheetml/2006/main">
  <c r="D37" i="4" l="1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E50" i="4" s="1"/>
  <c r="D51" i="4"/>
  <c r="D52" i="4"/>
  <c r="E52" i="4" s="1"/>
  <c r="D53" i="4"/>
  <c r="D54" i="4"/>
  <c r="E54" i="4" s="1"/>
  <c r="D55" i="4"/>
  <c r="D56" i="4"/>
  <c r="E56" i="4" s="1"/>
  <c r="D57" i="4"/>
  <c r="D58" i="4"/>
  <c r="E58" i="4" s="1"/>
  <c r="D59" i="4"/>
  <c r="D60" i="4"/>
  <c r="E60" i="4" s="1"/>
  <c r="D61" i="4"/>
  <c r="D62" i="4"/>
  <c r="E62" i="4" s="1"/>
  <c r="D63" i="4"/>
  <c r="D64" i="4"/>
  <c r="E64" i="4" s="1"/>
  <c r="D65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1" i="4"/>
  <c r="E53" i="4"/>
  <c r="E55" i="4"/>
  <c r="E57" i="4"/>
  <c r="E59" i="4"/>
  <c r="E61" i="4"/>
  <c r="E63" i="4"/>
  <c r="E65" i="4"/>
  <c r="D32" i="4" l="1"/>
  <c r="E32" i="4" s="1"/>
  <c r="D33" i="4"/>
  <c r="E33" i="4" s="1"/>
  <c r="D34" i="4"/>
  <c r="E34" i="4" s="1"/>
  <c r="D35" i="4"/>
  <c r="E35" i="4" s="1"/>
  <c r="D36" i="4"/>
  <c r="E36" i="4" s="1"/>
  <c r="D3" i="4"/>
  <c r="E3" i="4" s="1"/>
  <c r="D4" i="4"/>
  <c r="E4" i="4" s="1"/>
  <c r="D5" i="4"/>
  <c r="E5" i="4" s="1"/>
  <c r="D6" i="4"/>
  <c r="E6" i="4" s="1"/>
  <c r="D7" i="4"/>
  <c r="E7" i="4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2" i="4"/>
  <c r="E2" i="4" s="1"/>
  <c r="D4" i="2"/>
  <c r="E4" i="2" s="1"/>
  <c r="D3" i="2"/>
  <c r="F3" i="2" s="1"/>
  <c r="D5" i="2"/>
  <c r="F5" i="2" s="1"/>
  <c r="D6" i="2"/>
  <c r="F6" i="2" s="1"/>
  <c r="D7" i="2"/>
  <c r="F7" i="2" s="1"/>
  <c r="D8" i="2"/>
  <c r="F8" i="2" s="1"/>
  <c r="D9" i="2"/>
  <c r="F9" i="2" s="1"/>
  <c r="D10" i="2"/>
  <c r="F10" i="2" s="1"/>
  <c r="D11" i="2"/>
  <c r="F11" i="2" s="1"/>
  <c r="D12" i="2"/>
  <c r="F12" i="2" s="1"/>
  <c r="D13" i="2"/>
  <c r="F13" i="2" s="1"/>
  <c r="D2" i="2"/>
  <c r="F2" i="2" s="1"/>
  <c r="P2" i="2"/>
  <c r="P4" i="2"/>
  <c r="P3" i="2"/>
  <c r="E11" i="2" l="1"/>
  <c r="G11" i="2" s="1"/>
  <c r="E7" i="2"/>
  <c r="G7" i="2" s="1"/>
  <c r="E2" i="2"/>
  <c r="G2" i="2" s="1"/>
  <c r="E10" i="2"/>
  <c r="G10" i="2" s="1"/>
  <c r="E6" i="2"/>
  <c r="G6" i="2" s="1"/>
  <c r="E13" i="2"/>
  <c r="G13" i="2" s="1"/>
  <c r="E9" i="2"/>
  <c r="G9" i="2" s="1"/>
  <c r="E5" i="2"/>
  <c r="G5" i="2" s="1"/>
  <c r="E12" i="2"/>
  <c r="G12" i="2" s="1"/>
  <c r="E8" i="2"/>
  <c r="G8" i="2" s="1"/>
  <c r="E3" i="2"/>
  <c r="G3" i="2" s="1"/>
  <c r="F4" i="2"/>
  <c r="G4" i="2" s="1"/>
  <c r="K2" i="2"/>
  <c r="L2" i="2" l="1"/>
  <c r="M2" i="2" s="1"/>
  <c r="N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WU</author>
  </authors>
  <commentList>
    <comment ref="C1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将实发数（实得数）录入此列。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自动计算转换为税前收入，以此列数导入税务系统。</t>
        </r>
      </text>
    </comment>
  </commentList>
</comments>
</file>

<file path=xl/sharedStrings.xml><?xml version="1.0" encoding="utf-8"?>
<sst xmlns="http://schemas.openxmlformats.org/spreadsheetml/2006/main" count="31" uniqueCount="29">
  <si>
    <t>李银</t>
  </si>
  <si>
    <t>赵昭</t>
  </si>
  <si>
    <t>赵恩群</t>
  </si>
  <si>
    <t>杜爱国</t>
  </si>
  <si>
    <t>刘光林</t>
  </si>
  <si>
    <t>倪百鸣</t>
  </si>
  <si>
    <t>乔嘉琪</t>
  </si>
  <si>
    <t>叶军</t>
  </si>
  <si>
    <t>王鑫</t>
  </si>
  <si>
    <t>周静静</t>
  </si>
  <si>
    <t>姚小燕</t>
  </si>
  <si>
    <t>丁媛媛</t>
  </si>
  <si>
    <t>税前所得</t>
    <phoneticPr fontId="2" type="noConversion"/>
  </si>
  <si>
    <t>应纳税所得</t>
    <phoneticPr fontId="2" type="noConversion"/>
  </si>
  <si>
    <t>税率</t>
    <phoneticPr fontId="2" type="noConversion"/>
  </si>
  <si>
    <t>速算扣除数</t>
    <phoneticPr fontId="2" type="noConversion"/>
  </si>
  <si>
    <t>所得税</t>
    <phoneticPr fontId="2" type="noConversion"/>
  </si>
  <si>
    <t>不含税级距推算</t>
    <phoneticPr fontId="2" type="noConversion"/>
  </si>
  <si>
    <t>序号</t>
    <phoneticPr fontId="1" type="noConversion"/>
  </si>
  <si>
    <t>姓名</t>
    <phoneticPr fontId="1" type="noConversion"/>
  </si>
  <si>
    <t>个税</t>
    <phoneticPr fontId="1" type="noConversion"/>
  </si>
  <si>
    <t>税前收入</t>
    <phoneticPr fontId="1" type="noConversion"/>
  </si>
  <si>
    <t>税后收入</t>
    <phoneticPr fontId="1" type="noConversion"/>
  </si>
  <si>
    <t>税前收入-税后收入</t>
    <phoneticPr fontId="1" type="noConversion"/>
  </si>
  <si>
    <t>校验</t>
    <phoneticPr fontId="1" type="noConversion"/>
  </si>
  <si>
    <t xml:space="preserve">     根据《党政联席会议纪要2016年第5期》精神，2017年起外聘教师课酬要计算缴纳个人所得税，但暂由学校负担税款，故今后要将按原口径计算出来的实发数（实得数）转换成税前收入，等于给每位外聘教师提高了标准，但计算扣税后保证收入不减少。</t>
    <phoneticPr fontId="1" type="noConversion"/>
  </si>
  <si>
    <t>代扣代缴所得税额（元）</t>
    <phoneticPr fontId="1" type="noConversion"/>
  </si>
  <si>
    <t>税后收入（元）</t>
    <phoneticPr fontId="1" type="noConversion"/>
  </si>
  <si>
    <t>转换为税前收入（元）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</si>
</sst>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0000000000000000000000000000"/>
    <numFmt numFmtId="177" formatCode="0.00_ 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top" wrapText="1"/>
    </xf>
    <xf numFmtId="177" fontId="0" fillId="0" borderId="0" xfId="0" applyNumberForma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top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65"/>
  <sheetViews>
    <sheetView tabSelected="1" workbookViewId="0">
      <selection activeCell="D4" sqref="D4"/>
    </sheetView>
  </sheetViews>
  <sheetFormatPr defaultColWidth="9" defaultRowHeight="13.5" x14ac:dyDescent="0.15"/>
  <cols>
    <col min="1" max="1" width="5.75" style="1" bestFit="1" customWidth="1"/>
    <col min="2" max="2" width="8.125" customWidth="1"/>
    <col min="3" max="3" width="13.625" customWidth="1"/>
    <col min="4" max="4" width="16.25" customWidth="1"/>
    <col min="5" max="5" width="15.75" customWidth="1"/>
    <col min="6" max="14" width="9" style="6"/>
    <col min="15" max="15" width="11.25" style="6" customWidth="1"/>
  </cols>
  <sheetData>
    <row r="1" spans="1:15" s="11" customFormat="1" ht="50.25" customHeight="1" x14ac:dyDescent="0.15">
      <c r="A1" s="9" t="s">
        <v>18</v>
      </c>
      <c r="B1" s="9" t="s">
        <v>19</v>
      </c>
      <c r="C1" s="9" t="s">
        <v>27</v>
      </c>
      <c r="D1" s="9" t="s">
        <v>28</v>
      </c>
      <c r="E1" s="9" t="s">
        <v>26</v>
      </c>
      <c r="F1" s="10"/>
      <c r="G1" s="10"/>
    </row>
    <row r="2" spans="1:15" x14ac:dyDescent="0.15">
      <c r="A2" s="1">
        <v>1</v>
      </c>
      <c r="B2" s="7"/>
      <c r="C2" s="7"/>
      <c r="D2" s="2">
        <f>ROUND(IF(C2&lt;=800,C2,IF(C2&lt;=3360,(C2-160)/0.8,IF(C2&lt;=21000,C2/0.84,IF(C2&lt;=49500,(C2-2000)/0.76,(C2-7000)/0.68)))),2)</f>
        <v>0</v>
      </c>
      <c r="E2" s="8">
        <f>D2-C2</f>
        <v>0</v>
      </c>
    </row>
    <row r="3" spans="1:15" x14ac:dyDescent="0.15">
      <c r="A3" s="1">
        <v>2</v>
      </c>
      <c r="B3" s="7"/>
      <c r="C3" s="7"/>
      <c r="D3" s="2">
        <f t="shared" ref="D3:D65" si="0">ROUND(IF(C3&lt;=800,C3,IF(C3&lt;=3360,(C3-160)/0.8,IF(C3&lt;=21000,C3/0.84,IF(C3&lt;=49500,(C3-2000)/0.76,(C3-7000)/0.68)))),2)</f>
        <v>0</v>
      </c>
      <c r="E3" s="8">
        <f t="shared" ref="E3:E65" si="1">D3-C3</f>
        <v>0</v>
      </c>
    </row>
    <row r="4" spans="1:15" x14ac:dyDescent="0.15">
      <c r="A4" s="1">
        <v>3</v>
      </c>
      <c r="B4" s="7"/>
      <c r="C4" s="7"/>
      <c r="D4" s="2">
        <f t="shared" si="0"/>
        <v>0</v>
      </c>
      <c r="E4" s="8">
        <f t="shared" si="1"/>
        <v>0</v>
      </c>
    </row>
    <row r="5" spans="1:15" x14ac:dyDescent="0.15">
      <c r="A5" s="1">
        <v>4</v>
      </c>
      <c r="B5" s="7"/>
      <c r="C5" s="7"/>
      <c r="D5" s="2">
        <f t="shared" si="0"/>
        <v>0</v>
      </c>
      <c r="E5" s="8">
        <f t="shared" si="1"/>
        <v>0</v>
      </c>
      <c r="H5" s="7"/>
      <c r="I5" s="7"/>
      <c r="J5" s="7"/>
      <c r="K5" s="7"/>
      <c r="L5" s="7"/>
      <c r="M5" s="7"/>
      <c r="N5" s="7"/>
      <c r="O5" s="7"/>
    </row>
    <row r="6" spans="1:15" x14ac:dyDescent="0.15">
      <c r="A6" s="1">
        <v>5</v>
      </c>
      <c r="B6" s="7"/>
      <c r="C6" s="7"/>
      <c r="D6" s="2">
        <f t="shared" si="0"/>
        <v>0</v>
      </c>
      <c r="E6" s="8">
        <f t="shared" si="1"/>
        <v>0</v>
      </c>
      <c r="H6" s="7"/>
      <c r="I6" s="7"/>
      <c r="J6" s="7"/>
      <c r="K6" s="7"/>
      <c r="L6" s="7"/>
      <c r="M6" s="7"/>
      <c r="N6" s="7"/>
      <c r="O6" s="7"/>
    </row>
    <row r="7" spans="1:15" x14ac:dyDescent="0.15">
      <c r="A7" s="1">
        <v>6</v>
      </c>
      <c r="B7" s="7"/>
      <c r="C7" s="7"/>
      <c r="D7" s="2">
        <f t="shared" si="0"/>
        <v>0</v>
      </c>
      <c r="E7" s="8">
        <f t="shared" si="1"/>
        <v>0</v>
      </c>
      <c r="H7" s="7"/>
      <c r="I7" s="7"/>
      <c r="J7" s="7"/>
      <c r="K7" s="7"/>
      <c r="L7" s="7"/>
      <c r="M7" s="7"/>
      <c r="N7" s="7"/>
      <c r="O7" s="7"/>
    </row>
    <row r="8" spans="1:15" x14ac:dyDescent="0.15">
      <c r="A8" s="1">
        <v>7</v>
      </c>
      <c r="B8" s="7"/>
      <c r="C8" s="7"/>
      <c r="D8" s="2">
        <f t="shared" si="0"/>
        <v>0</v>
      </c>
      <c r="E8" s="8">
        <f t="shared" si="1"/>
        <v>0</v>
      </c>
      <c r="H8" s="7"/>
      <c r="I8" s="7"/>
      <c r="J8" s="7"/>
      <c r="K8" s="7"/>
      <c r="L8" s="7"/>
      <c r="M8" s="7"/>
      <c r="N8" s="7"/>
      <c r="O8" s="7"/>
    </row>
    <row r="9" spans="1:15" x14ac:dyDescent="0.15">
      <c r="A9" s="1">
        <v>8</v>
      </c>
      <c r="B9" s="7"/>
      <c r="C9" s="7"/>
      <c r="D9" s="2">
        <f t="shared" si="0"/>
        <v>0</v>
      </c>
      <c r="E9" s="8">
        <f t="shared" si="1"/>
        <v>0</v>
      </c>
      <c r="H9" s="7"/>
      <c r="I9" s="7"/>
      <c r="J9" s="7"/>
      <c r="K9" s="7"/>
      <c r="L9" s="7"/>
      <c r="M9" s="7"/>
      <c r="N9" s="7"/>
      <c r="O9" s="7"/>
    </row>
    <row r="10" spans="1:15" x14ac:dyDescent="0.15">
      <c r="A10" s="1">
        <v>9</v>
      </c>
      <c r="B10" s="7"/>
      <c r="C10" s="7"/>
      <c r="D10" s="2">
        <f t="shared" si="0"/>
        <v>0</v>
      </c>
      <c r="E10" s="8">
        <f t="shared" si="1"/>
        <v>0</v>
      </c>
      <c r="H10" s="7"/>
      <c r="I10" s="7"/>
      <c r="J10" s="7"/>
      <c r="K10" s="7"/>
      <c r="L10" s="7"/>
      <c r="M10" s="7"/>
      <c r="N10" s="7"/>
      <c r="O10" s="7"/>
    </row>
    <row r="11" spans="1:15" x14ac:dyDescent="0.15">
      <c r="A11" s="1">
        <v>10</v>
      </c>
      <c r="B11" s="7"/>
      <c r="C11" s="7"/>
      <c r="D11" s="2">
        <f t="shared" si="0"/>
        <v>0</v>
      </c>
      <c r="E11" s="8">
        <f t="shared" si="1"/>
        <v>0</v>
      </c>
      <c r="H11" s="7"/>
      <c r="I11" s="7"/>
      <c r="J11" s="7"/>
      <c r="K11" s="7"/>
      <c r="L11" s="7"/>
      <c r="M11" s="7"/>
      <c r="N11" s="7"/>
      <c r="O11" s="7"/>
    </row>
    <row r="12" spans="1:15" x14ac:dyDescent="0.15">
      <c r="A12" s="1">
        <v>11</v>
      </c>
      <c r="B12" s="7"/>
      <c r="C12" s="7"/>
      <c r="D12" s="2">
        <f t="shared" si="0"/>
        <v>0</v>
      </c>
      <c r="E12" s="8">
        <f t="shared" si="1"/>
        <v>0</v>
      </c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1">
        <v>12</v>
      </c>
      <c r="B13" s="7"/>
      <c r="C13" s="7"/>
      <c r="D13" s="2">
        <f t="shared" si="0"/>
        <v>0</v>
      </c>
      <c r="E13" s="8">
        <f t="shared" si="1"/>
        <v>0</v>
      </c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1">
        <v>13</v>
      </c>
      <c r="B14" s="7"/>
      <c r="C14" s="7"/>
      <c r="D14" s="2">
        <f t="shared" si="0"/>
        <v>0</v>
      </c>
      <c r="E14" s="8">
        <f t="shared" si="1"/>
        <v>0</v>
      </c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1">
        <v>14</v>
      </c>
      <c r="B15" s="7"/>
      <c r="C15" s="7"/>
      <c r="D15" s="2">
        <f t="shared" si="0"/>
        <v>0</v>
      </c>
      <c r="E15" s="8">
        <f t="shared" si="1"/>
        <v>0</v>
      </c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1">
        <v>15</v>
      </c>
      <c r="B16" s="7"/>
      <c r="C16" s="7"/>
      <c r="D16" s="2">
        <f t="shared" si="0"/>
        <v>0</v>
      </c>
      <c r="E16" s="8">
        <f t="shared" si="1"/>
        <v>0</v>
      </c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1">
        <v>16</v>
      </c>
      <c r="B17" s="7"/>
      <c r="C17" s="7"/>
      <c r="D17" s="2">
        <f t="shared" si="0"/>
        <v>0</v>
      </c>
      <c r="E17" s="8">
        <f t="shared" si="1"/>
        <v>0</v>
      </c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1">
        <v>17</v>
      </c>
      <c r="B18" s="7"/>
      <c r="C18" s="7"/>
      <c r="D18" s="2">
        <f t="shared" si="0"/>
        <v>0</v>
      </c>
      <c r="E18" s="8">
        <f t="shared" si="1"/>
        <v>0</v>
      </c>
    </row>
    <row r="19" spans="1:15" x14ac:dyDescent="0.15">
      <c r="A19" s="1">
        <v>18</v>
      </c>
      <c r="B19" s="7"/>
      <c r="C19" s="7"/>
      <c r="D19" s="2">
        <f t="shared" si="0"/>
        <v>0</v>
      </c>
      <c r="E19" s="8">
        <f t="shared" si="1"/>
        <v>0</v>
      </c>
    </row>
    <row r="20" spans="1:15" x14ac:dyDescent="0.15">
      <c r="A20" s="1">
        <v>19</v>
      </c>
      <c r="B20" s="7"/>
      <c r="C20" s="7"/>
      <c r="D20" s="2">
        <f t="shared" si="0"/>
        <v>0</v>
      </c>
      <c r="E20" s="8">
        <f t="shared" si="1"/>
        <v>0</v>
      </c>
    </row>
    <row r="21" spans="1:15" x14ac:dyDescent="0.15">
      <c r="A21" s="1">
        <v>20</v>
      </c>
      <c r="B21" s="7"/>
      <c r="C21" s="7"/>
      <c r="D21" s="2">
        <f t="shared" si="0"/>
        <v>0</v>
      </c>
      <c r="E21" s="8">
        <f t="shared" si="1"/>
        <v>0</v>
      </c>
    </row>
    <row r="22" spans="1:15" x14ac:dyDescent="0.15">
      <c r="A22" s="1">
        <v>21</v>
      </c>
      <c r="B22" s="7"/>
      <c r="C22" s="7"/>
      <c r="D22" s="2">
        <f t="shared" si="0"/>
        <v>0</v>
      </c>
      <c r="E22" s="8">
        <f t="shared" si="1"/>
        <v>0</v>
      </c>
    </row>
    <row r="23" spans="1:15" x14ac:dyDescent="0.15">
      <c r="A23" s="1">
        <v>22</v>
      </c>
      <c r="B23" s="7"/>
      <c r="C23" s="7"/>
      <c r="D23" s="2">
        <f t="shared" si="0"/>
        <v>0</v>
      </c>
      <c r="E23" s="8">
        <f t="shared" si="1"/>
        <v>0</v>
      </c>
    </row>
    <row r="24" spans="1:15" x14ac:dyDescent="0.15">
      <c r="A24" s="1">
        <v>23</v>
      </c>
      <c r="B24" s="7"/>
      <c r="C24" s="7"/>
      <c r="D24" s="2">
        <f t="shared" si="0"/>
        <v>0</v>
      </c>
      <c r="E24" s="8">
        <f t="shared" si="1"/>
        <v>0</v>
      </c>
    </row>
    <row r="25" spans="1:15" x14ac:dyDescent="0.15">
      <c r="A25" s="1">
        <v>24</v>
      </c>
      <c r="B25" s="7"/>
      <c r="C25" s="7"/>
      <c r="D25" s="2">
        <f t="shared" si="0"/>
        <v>0</v>
      </c>
      <c r="E25" s="8">
        <f t="shared" si="1"/>
        <v>0</v>
      </c>
    </row>
    <row r="26" spans="1:15" x14ac:dyDescent="0.15">
      <c r="A26" s="1">
        <v>25</v>
      </c>
      <c r="B26" s="7"/>
      <c r="C26" s="7"/>
      <c r="D26" s="2">
        <f t="shared" si="0"/>
        <v>0</v>
      </c>
      <c r="E26" s="8">
        <f t="shared" si="1"/>
        <v>0</v>
      </c>
    </row>
    <row r="27" spans="1:15" x14ac:dyDescent="0.15">
      <c r="A27" s="1">
        <v>26</v>
      </c>
      <c r="B27" s="7"/>
      <c r="C27" s="7"/>
      <c r="D27" s="2">
        <f t="shared" si="0"/>
        <v>0</v>
      </c>
      <c r="E27" s="8">
        <f t="shared" si="1"/>
        <v>0</v>
      </c>
    </row>
    <row r="28" spans="1:15" x14ac:dyDescent="0.15">
      <c r="A28" s="1">
        <v>27</v>
      </c>
      <c r="B28" s="7"/>
      <c r="C28" s="7"/>
      <c r="D28" s="2">
        <f t="shared" si="0"/>
        <v>0</v>
      </c>
      <c r="E28" s="8">
        <f t="shared" si="1"/>
        <v>0</v>
      </c>
    </row>
    <row r="29" spans="1:15" x14ac:dyDescent="0.15">
      <c r="A29" s="1">
        <v>28</v>
      </c>
      <c r="B29" s="7"/>
      <c r="C29" s="7"/>
      <c r="D29" s="2">
        <f t="shared" si="0"/>
        <v>0</v>
      </c>
      <c r="E29" s="8">
        <f t="shared" si="1"/>
        <v>0</v>
      </c>
    </row>
    <row r="30" spans="1:15" x14ac:dyDescent="0.15">
      <c r="A30" s="1">
        <v>29</v>
      </c>
      <c r="B30" s="7"/>
      <c r="C30" s="7"/>
      <c r="D30" s="2">
        <f t="shared" si="0"/>
        <v>0</v>
      </c>
      <c r="E30" s="8">
        <f t="shared" si="1"/>
        <v>0</v>
      </c>
    </row>
    <row r="31" spans="1:15" x14ac:dyDescent="0.15">
      <c r="A31" s="1">
        <v>30</v>
      </c>
      <c r="B31" s="7"/>
      <c r="C31" s="7"/>
      <c r="D31" s="2">
        <f t="shared" si="0"/>
        <v>0</v>
      </c>
      <c r="E31" s="8">
        <f t="shared" si="1"/>
        <v>0</v>
      </c>
    </row>
    <row r="32" spans="1:15" x14ac:dyDescent="0.15">
      <c r="A32" s="1">
        <v>31</v>
      </c>
      <c r="B32" s="7"/>
      <c r="C32" s="7"/>
      <c r="D32" s="2">
        <f t="shared" si="0"/>
        <v>0</v>
      </c>
      <c r="E32" s="8">
        <f t="shared" si="1"/>
        <v>0</v>
      </c>
    </row>
    <row r="33" spans="1:5" x14ac:dyDescent="0.15">
      <c r="A33" s="1">
        <v>32</v>
      </c>
      <c r="B33" s="7"/>
      <c r="C33" s="7"/>
      <c r="D33" s="2">
        <f t="shared" si="0"/>
        <v>0</v>
      </c>
      <c r="E33" s="8">
        <f t="shared" si="1"/>
        <v>0</v>
      </c>
    </row>
    <row r="34" spans="1:5" x14ac:dyDescent="0.15">
      <c r="A34" s="1">
        <v>33</v>
      </c>
      <c r="B34" s="7"/>
      <c r="C34" s="7"/>
      <c r="D34" s="2">
        <f t="shared" si="0"/>
        <v>0</v>
      </c>
      <c r="E34" s="8">
        <f t="shared" si="1"/>
        <v>0</v>
      </c>
    </row>
    <row r="35" spans="1:5" x14ac:dyDescent="0.15">
      <c r="A35" s="1">
        <v>34</v>
      </c>
      <c r="B35" s="7"/>
      <c r="C35" s="7"/>
      <c r="D35" s="2">
        <f t="shared" si="0"/>
        <v>0</v>
      </c>
      <c r="E35" s="8">
        <f t="shared" si="1"/>
        <v>0</v>
      </c>
    </row>
    <row r="36" spans="1:5" x14ac:dyDescent="0.15">
      <c r="A36" s="1">
        <v>35</v>
      </c>
      <c r="B36" s="7"/>
      <c r="C36" s="7"/>
      <c r="D36" s="2">
        <f t="shared" si="0"/>
        <v>0</v>
      </c>
      <c r="E36" s="8">
        <f t="shared" si="1"/>
        <v>0</v>
      </c>
    </row>
    <row r="37" spans="1:5" x14ac:dyDescent="0.15">
      <c r="B37" s="7"/>
      <c r="C37" s="7"/>
      <c r="D37" s="2">
        <f t="shared" si="0"/>
        <v>0</v>
      </c>
      <c r="E37" s="8">
        <f t="shared" si="1"/>
        <v>0</v>
      </c>
    </row>
    <row r="38" spans="1:5" x14ac:dyDescent="0.15">
      <c r="B38" s="7"/>
      <c r="C38" s="7"/>
      <c r="D38" s="2">
        <f t="shared" si="0"/>
        <v>0</v>
      </c>
      <c r="E38" s="8">
        <f t="shared" si="1"/>
        <v>0</v>
      </c>
    </row>
    <row r="39" spans="1:5" x14ac:dyDescent="0.15">
      <c r="B39" s="7"/>
      <c r="C39" s="7"/>
      <c r="D39" s="2">
        <f t="shared" si="0"/>
        <v>0</v>
      </c>
      <c r="E39" s="8">
        <f t="shared" si="1"/>
        <v>0</v>
      </c>
    </row>
    <row r="40" spans="1:5" x14ac:dyDescent="0.15">
      <c r="B40" s="7"/>
      <c r="C40" s="7"/>
      <c r="D40" s="2">
        <f t="shared" si="0"/>
        <v>0</v>
      </c>
      <c r="E40" s="8">
        <f t="shared" si="1"/>
        <v>0</v>
      </c>
    </row>
    <row r="41" spans="1:5" x14ac:dyDescent="0.15">
      <c r="B41" s="7"/>
      <c r="C41" s="7"/>
      <c r="D41" s="2">
        <f t="shared" si="0"/>
        <v>0</v>
      </c>
      <c r="E41" s="8">
        <f t="shared" si="1"/>
        <v>0</v>
      </c>
    </row>
    <row r="42" spans="1:5" x14ac:dyDescent="0.15">
      <c r="B42" s="7"/>
      <c r="C42" s="7"/>
      <c r="D42" s="2">
        <f t="shared" si="0"/>
        <v>0</v>
      </c>
      <c r="E42" s="8">
        <f t="shared" si="1"/>
        <v>0</v>
      </c>
    </row>
    <row r="43" spans="1:5" x14ac:dyDescent="0.15">
      <c r="B43" s="7"/>
      <c r="C43" s="7"/>
      <c r="D43" s="2">
        <f t="shared" si="0"/>
        <v>0</v>
      </c>
      <c r="E43" s="8">
        <f t="shared" si="1"/>
        <v>0</v>
      </c>
    </row>
    <row r="44" spans="1:5" x14ac:dyDescent="0.15">
      <c r="B44" s="7"/>
      <c r="C44" s="7"/>
      <c r="D44" s="2">
        <f t="shared" si="0"/>
        <v>0</v>
      </c>
      <c r="E44" s="8">
        <f t="shared" si="1"/>
        <v>0</v>
      </c>
    </row>
    <row r="45" spans="1:5" x14ac:dyDescent="0.15">
      <c r="B45" s="7"/>
      <c r="C45" s="7"/>
      <c r="D45" s="2">
        <f t="shared" si="0"/>
        <v>0</v>
      </c>
      <c r="E45" s="8">
        <f t="shared" si="1"/>
        <v>0</v>
      </c>
    </row>
    <row r="46" spans="1:5" x14ac:dyDescent="0.15">
      <c r="B46" s="7"/>
      <c r="C46" s="7"/>
      <c r="D46" s="2">
        <f t="shared" si="0"/>
        <v>0</v>
      </c>
      <c r="E46" s="8">
        <f t="shared" si="1"/>
        <v>0</v>
      </c>
    </row>
    <row r="47" spans="1:5" x14ac:dyDescent="0.15">
      <c r="B47" s="7"/>
      <c r="C47" s="7"/>
      <c r="D47" s="2">
        <f t="shared" si="0"/>
        <v>0</v>
      </c>
      <c r="E47" s="8">
        <f t="shared" si="1"/>
        <v>0</v>
      </c>
    </row>
    <row r="48" spans="1:5" x14ac:dyDescent="0.15">
      <c r="B48" s="7"/>
      <c r="C48" s="7"/>
      <c r="D48" s="2">
        <f t="shared" si="0"/>
        <v>0</v>
      </c>
      <c r="E48" s="8">
        <f t="shared" si="1"/>
        <v>0</v>
      </c>
    </row>
    <row r="49" spans="2:5" x14ac:dyDescent="0.15">
      <c r="B49" s="7"/>
      <c r="C49" s="7"/>
      <c r="D49" s="2">
        <f t="shared" si="0"/>
        <v>0</v>
      </c>
      <c r="E49" s="8">
        <f t="shared" si="1"/>
        <v>0</v>
      </c>
    </row>
    <row r="50" spans="2:5" x14ac:dyDescent="0.15">
      <c r="B50" s="7"/>
      <c r="C50" s="7"/>
      <c r="D50" s="2">
        <f t="shared" si="0"/>
        <v>0</v>
      </c>
      <c r="E50" s="8">
        <f t="shared" si="1"/>
        <v>0</v>
      </c>
    </row>
    <row r="51" spans="2:5" x14ac:dyDescent="0.15">
      <c r="B51" s="7"/>
      <c r="C51" s="7"/>
      <c r="D51" s="2">
        <f t="shared" si="0"/>
        <v>0</v>
      </c>
      <c r="E51" s="8">
        <f t="shared" si="1"/>
        <v>0</v>
      </c>
    </row>
    <row r="52" spans="2:5" x14ac:dyDescent="0.15">
      <c r="B52" s="7"/>
      <c r="C52" s="7"/>
      <c r="D52" s="2">
        <f t="shared" si="0"/>
        <v>0</v>
      </c>
      <c r="E52" s="8">
        <f t="shared" si="1"/>
        <v>0</v>
      </c>
    </row>
    <row r="53" spans="2:5" x14ac:dyDescent="0.15">
      <c r="B53" s="7"/>
      <c r="C53" s="7"/>
      <c r="D53" s="2">
        <f t="shared" si="0"/>
        <v>0</v>
      </c>
      <c r="E53" s="8">
        <f t="shared" si="1"/>
        <v>0</v>
      </c>
    </row>
    <row r="54" spans="2:5" x14ac:dyDescent="0.15">
      <c r="B54" s="7"/>
      <c r="C54" s="7"/>
      <c r="D54" s="2">
        <f t="shared" si="0"/>
        <v>0</v>
      </c>
      <c r="E54" s="8">
        <f t="shared" si="1"/>
        <v>0</v>
      </c>
    </row>
    <row r="55" spans="2:5" x14ac:dyDescent="0.15">
      <c r="B55" s="7"/>
      <c r="C55" s="7"/>
      <c r="D55" s="2">
        <f t="shared" si="0"/>
        <v>0</v>
      </c>
      <c r="E55" s="8">
        <f t="shared" si="1"/>
        <v>0</v>
      </c>
    </row>
    <row r="56" spans="2:5" x14ac:dyDescent="0.15">
      <c r="B56" s="7"/>
      <c r="C56" s="7"/>
      <c r="D56" s="2">
        <f t="shared" si="0"/>
        <v>0</v>
      </c>
      <c r="E56" s="8">
        <f t="shared" si="1"/>
        <v>0</v>
      </c>
    </row>
    <row r="57" spans="2:5" x14ac:dyDescent="0.15">
      <c r="B57" s="7"/>
      <c r="C57" s="7"/>
      <c r="D57" s="2">
        <f t="shared" si="0"/>
        <v>0</v>
      </c>
      <c r="E57" s="8">
        <f t="shared" si="1"/>
        <v>0</v>
      </c>
    </row>
    <row r="58" spans="2:5" x14ac:dyDescent="0.15">
      <c r="B58" s="7"/>
      <c r="C58" s="7"/>
      <c r="D58" s="2">
        <f t="shared" si="0"/>
        <v>0</v>
      </c>
      <c r="E58" s="8">
        <f t="shared" si="1"/>
        <v>0</v>
      </c>
    </row>
    <row r="59" spans="2:5" x14ac:dyDescent="0.15">
      <c r="B59" s="7"/>
      <c r="C59" s="7"/>
      <c r="D59" s="2">
        <f t="shared" si="0"/>
        <v>0</v>
      </c>
      <c r="E59" s="8">
        <f t="shared" si="1"/>
        <v>0</v>
      </c>
    </row>
    <row r="60" spans="2:5" x14ac:dyDescent="0.15">
      <c r="B60" s="7"/>
      <c r="C60" s="7"/>
      <c r="D60" s="2">
        <f t="shared" si="0"/>
        <v>0</v>
      </c>
      <c r="E60" s="8">
        <f t="shared" si="1"/>
        <v>0</v>
      </c>
    </row>
    <row r="61" spans="2:5" x14ac:dyDescent="0.15">
      <c r="B61" s="7"/>
      <c r="C61" s="7"/>
      <c r="D61" s="2">
        <f t="shared" si="0"/>
        <v>0</v>
      </c>
      <c r="E61" s="8">
        <f t="shared" si="1"/>
        <v>0</v>
      </c>
    </row>
    <row r="62" spans="2:5" x14ac:dyDescent="0.15">
      <c r="B62" s="7"/>
      <c r="C62" s="7"/>
      <c r="D62" s="2">
        <f t="shared" si="0"/>
        <v>0</v>
      </c>
      <c r="E62" s="8">
        <f t="shared" si="1"/>
        <v>0</v>
      </c>
    </row>
    <row r="63" spans="2:5" x14ac:dyDescent="0.15">
      <c r="B63" s="7"/>
      <c r="C63" s="7"/>
      <c r="D63" s="2">
        <f t="shared" si="0"/>
        <v>0</v>
      </c>
      <c r="E63" s="8">
        <f t="shared" si="1"/>
        <v>0</v>
      </c>
    </row>
    <row r="64" spans="2:5" x14ac:dyDescent="0.15">
      <c r="B64" s="7"/>
      <c r="C64" s="7"/>
      <c r="D64" s="2">
        <f t="shared" si="0"/>
        <v>0</v>
      </c>
      <c r="E64" s="8">
        <f t="shared" si="1"/>
        <v>0</v>
      </c>
    </row>
    <row r="65" spans="2:5" x14ac:dyDescent="0.15">
      <c r="B65" s="7"/>
      <c r="C65" s="7"/>
      <c r="D65" s="2">
        <f t="shared" si="0"/>
        <v>0</v>
      </c>
      <c r="E65" s="8">
        <f t="shared" si="1"/>
        <v>0</v>
      </c>
    </row>
  </sheetData>
  <phoneticPr fontId="1" type="noConversion"/>
  <dataValidations count="1">
    <dataValidation type="custom" allowBlank="1" showInputMessage="1" showErrorMessage="1" error="有公式，勿输入，可以向下填充。" sqref="D2:D65" xr:uid="{00000000-0002-0000-0000-000000000000}">
      <formula1>"      "</formula1>
    </dataValidation>
  </dataValidations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30"/>
  <sheetViews>
    <sheetView workbookViewId="0">
      <selection activeCell="J21" sqref="J21:Q24"/>
    </sheetView>
  </sheetViews>
  <sheetFormatPr defaultColWidth="9" defaultRowHeight="13.5" x14ac:dyDescent="0.15"/>
  <cols>
    <col min="1" max="1" width="5.25" bestFit="1" customWidth="1"/>
    <col min="2" max="2" width="7.125" bestFit="1" customWidth="1"/>
    <col min="3" max="3" width="9" bestFit="1" customWidth="1"/>
    <col min="4" max="5" width="9.5" bestFit="1" customWidth="1"/>
    <col min="6" max="6" width="18.375" bestFit="1" customWidth="1"/>
    <col min="7" max="7" width="5.25" bestFit="1" customWidth="1"/>
    <col min="8" max="9" width="6.25" customWidth="1"/>
    <col min="10" max="10" width="9" style="1" bestFit="1" customWidth="1"/>
    <col min="11" max="11" width="11" style="1" bestFit="1" customWidth="1"/>
    <col min="12" max="12" width="5.25" style="1" bestFit="1" customWidth="1"/>
    <col min="13" max="13" width="11" style="1" bestFit="1" customWidth="1"/>
    <col min="14" max="14" width="7.125" style="1" bestFit="1" customWidth="1"/>
    <col min="15" max="15" width="9" style="1" customWidth="1"/>
    <col min="16" max="16" width="15.125" style="1" bestFit="1" customWidth="1"/>
    <col min="17" max="17" width="4.5" bestFit="1" customWidth="1"/>
  </cols>
  <sheetData>
    <row r="1" spans="1:16" x14ac:dyDescent="0.15">
      <c r="A1" t="s">
        <v>18</v>
      </c>
      <c r="B1" t="s">
        <v>19</v>
      </c>
      <c r="C1" t="s">
        <v>22</v>
      </c>
      <c r="D1" t="s">
        <v>21</v>
      </c>
      <c r="E1" t="s">
        <v>20</v>
      </c>
      <c r="F1" t="s">
        <v>23</v>
      </c>
      <c r="G1" t="s">
        <v>24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P1" s="1" t="s">
        <v>17</v>
      </c>
    </row>
    <row r="2" spans="1:16" x14ac:dyDescent="0.15">
      <c r="A2" s="1">
        <v>1</v>
      </c>
      <c r="B2" t="s">
        <v>0</v>
      </c>
      <c r="C2">
        <v>500</v>
      </c>
      <c r="D2" s="2">
        <f>ROUND(IF(C2&lt;=800,C2,IF(C2&lt;=3360,(C2-160)/0.8,IF(C2&lt;=21000,C2/0.84,IF(C2&lt;=49500,(C2-2000)/0.76,(C2-7000)/0.68)))),2)</f>
        <v>500</v>
      </c>
      <c r="E2" s="2">
        <f>ROUND(IF(D2&lt;=800,0,IF(D2&lt;=4000,(D2-800)*0.2,IF(D2*0.8&lt;=20000,D2*0.8*0.2,IF(D2*0.8&lt;=50000,D2*0.8*0.3-2000,D2*0.8*0.4-7000)))),2)</f>
        <v>0</v>
      </c>
      <c r="F2" s="2">
        <f>D2-C2</f>
        <v>0</v>
      </c>
      <c r="G2" s="4">
        <f>E2-F2</f>
        <v>0</v>
      </c>
      <c r="J2" s="1">
        <v>26000</v>
      </c>
      <c r="K2" s="1">
        <f>IF(J2&gt;4000,J2*(1-0.2),J2-800)</f>
        <v>20800</v>
      </c>
      <c r="L2" s="1">
        <f>IF(K2&lt;=20000,0.2,IF(K2&lt;=50000,0.3,0.4))</f>
        <v>0.3</v>
      </c>
      <c r="M2" s="1">
        <f>IF(L2=0.2,0,IF(L2=0.3,2000,7000))</f>
        <v>2000</v>
      </c>
      <c r="N2" s="1">
        <f>K2*L2-M2</f>
        <v>4240</v>
      </c>
      <c r="P2" s="1">
        <f>4000-(4000*0.8)*0.2</f>
        <v>3360</v>
      </c>
    </row>
    <row r="3" spans="1:16" x14ac:dyDescent="0.15">
      <c r="A3" s="1">
        <v>2</v>
      </c>
      <c r="B3" t="s">
        <v>1</v>
      </c>
      <c r="C3">
        <v>799</v>
      </c>
      <c r="D3" s="2">
        <f t="shared" ref="D3:D13" si="0">ROUND(IF(C3&lt;=800,C3,IF(C3&lt;=3360,(C3-160)/0.8,IF(C3&lt;=21000,C3/0.84,IF(C3&lt;=49500,(C3-2000)/0.76,(C3-7000)/0.68)))),2)</f>
        <v>799</v>
      </c>
      <c r="E3" s="2">
        <f t="shared" ref="E3:E13" si="1">ROUND(IF(D3&lt;=800,0,IF(D3&lt;=4000,(D3-800)*0.2,IF(D3*0.8&lt;=20000,D3*0.8*0.2,IF(D3*0.8&lt;=50000,D3*0.8*0.3-2000,D3*0.8*0.4-7000)))),2)</f>
        <v>0</v>
      </c>
      <c r="F3" s="2">
        <f t="shared" ref="F3:F13" si="2">D3-C3</f>
        <v>0</v>
      </c>
      <c r="G3" s="4">
        <f t="shared" ref="G3:G13" si="3">E3-F3</f>
        <v>0</v>
      </c>
      <c r="P3" s="1">
        <f>(20000/0.8)-(20000/0.8)*0.8*0.2</f>
        <v>21000</v>
      </c>
    </row>
    <row r="4" spans="1:16" x14ac:dyDescent="0.15">
      <c r="A4" s="1">
        <v>3</v>
      </c>
      <c r="B4" t="s">
        <v>10</v>
      </c>
      <c r="C4">
        <v>800</v>
      </c>
      <c r="D4" s="2">
        <f t="shared" si="0"/>
        <v>800</v>
      </c>
      <c r="E4" s="2">
        <f t="shared" si="1"/>
        <v>0</v>
      </c>
      <c r="F4" s="2">
        <f t="shared" si="2"/>
        <v>0</v>
      </c>
      <c r="G4" s="4">
        <f t="shared" si="3"/>
        <v>0</v>
      </c>
      <c r="P4" s="1">
        <f>50000/0.8-(50000/0.8*0.8*0.3-2000)</f>
        <v>49500</v>
      </c>
    </row>
    <row r="5" spans="1:16" x14ac:dyDescent="0.15">
      <c r="A5" s="1">
        <v>4</v>
      </c>
      <c r="B5" t="s">
        <v>2</v>
      </c>
      <c r="C5">
        <v>801</v>
      </c>
      <c r="D5" s="2">
        <f t="shared" si="0"/>
        <v>801.25</v>
      </c>
      <c r="E5" s="2">
        <f t="shared" si="1"/>
        <v>0.25</v>
      </c>
      <c r="F5" s="2">
        <f t="shared" si="2"/>
        <v>0.25</v>
      </c>
      <c r="G5" s="4">
        <f t="shared" si="3"/>
        <v>0</v>
      </c>
    </row>
    <row r="6" spans="1:16" x14ac:dyDescent="0.15">
      <c r="A6" s="1">
        <v>5</v>
      </c>
      <c r="B6" t="s">
        <v>3</v>
      </c>
      <c r="C6" s="5">
        <v>3360</v>
      </c>
      <c r="D6" s="2">
        <f t="shared" si="0"/>
        <v>4000</v>
      </c>
      <c r="E6" s="2">
        <f t="shared" si="1"/>
        <v>640</v>
      </c>
      <c r="F6" s="2">
        <f t="shared" si="2"/>
        <v>640</v>
      </c>
      <c r="G6" s="4">
        <f t="shared" si="3"/>
        <v>0</v>
      </c>
    </row>
    <row r="7" spans="1:16" x14ac:dyDescent="0.15">
      <c r="A7" s="1">
        <v>6</v>
      </c>
      <c r="B7" t="s">
        <v>4</v>
      </c>
      <c r="C7">
        <v>3361</v>
      </c>
      <c r="D7" s="2">
        <f t="shared" si="0"/>
        <v>4001.19</v>
      </c>
      <c r="E7" s="2">
        <f t="shared" si="1"/>
        <v>640.19000000000005</v>
      </c>
      <c r="F7" s="2">
        <f t="shared" si="2"/>
        <v>640.19000000000005</v>
      </c>
      <c r="G7" s="4">
        <f t="shared" si="3"/>
        <v>0</v>
      </c>
    </row>
    <row r="8" spans="1:16" x14ac:dyDescent="0.15">
      <c r="A8" s="1">
        <v>7</v>
      </c>
      <c r="B8" t="s">
        <v>5</v>
      </c>
      <c r="C8">
        <v>20999</v>
      </c>
      <c r="D8" s="2">
        <f t="shared" si="0"/>
        <v>24998.81</v>
      </c>
      <c r="E8" s="2">
        <f t="shared" si="1"/>
        <v>3999.81</v>
      </c>
      <c r="F8" s="2">
        <f t="shared" si="2"/>
        <v>3999.8100000000013</v>
      </c>
      <c r="G8" s="4">
        <f t="shared" si="3"/>
        <v>0</v>
      </c>
    </row>
    <row r="9" spans="1:16" x14ac:dyDescent="0.15">
      <c r="A9" s="1">
        <v>8</v>
      </c>
      <c r="B9" t="s">
        <v>6</v>
      </c>
      <c r="C9">
        <v>21000</v>
      </c>
      <c r="D9" s="2">
        <f t="shared" si="0"/>
        <v>25000</v>
      </c>
      <c r="E9" s="2">
        <f t="shared" si="1"/>
        <v>4000</v>
      </c>
      <c r="F9" s="2">
        <f t="shared" si="2"/>
        <v>4000</v>
      </c>
      <c r="G9" s="4">
        <f t="shared" si="3"/>
        <v>0</v>
      </c>
    </row>
    <row r="10" spans="1:16" x14ac:dyDescent="0.15">
      <c r="A10" s="1">
        <v>9</v>
      </c>
      <c r="B10" t="s">
        <v>7</v>
      </c>
      <c r="C10">
        <v>21001</v>
      </c>
      <c r="D10" s="2">
        <f t="shared" si="0"/>
        <v>25001.32</v>
      </c>
      <c r="E10" s="2">
        <f t="shared" si="1"/>
        <v>4000.32</v>
      </c>
      <c r="F10" s="2">
        <f t="shared" si="2"/>
        <v>4000.3199999999997</v>
      </c>
      <c r="G10" s="4">
        <f t="shared" si="3"/>
        <v>0</v>
      </c>
    </row>
    <row r="11" spans="1:16" x14ac:dyDescent="0.15">
      <c r="A11" s="1">
        <v>10</v>
      </c>
      <c r="B11" t="s">
        <v>11</v>
      </c>
      <c r="C11">
        <v>49499</v>
      </c>
      <c r="D11" s="2">
        <f t="shared" si="0"/>
        <v>62498.68</v>
      </c>
      <c r="E11" s="2">
        <f t="shared" si="1"/>
        <v>12999.68</v>
      </c>
      <c r="F11" s="2">
        <f t="shared" si="2"/>
        <v>12999.68</v>
      </c>
      <c r="G11" s="4">
        <f t="shared" si="3"/>
        <v>0</v>
      </c>
    </row>
    <row r="12" spans="1:16" x14ac:dyDescent="0.15">
      <c r="A12" s="1">
        <v>11</v>
      </c>
      <c r="B12" t="s">
        <v>8</v>
      </c>
      <c r="C12">
        <v>49500</v>
      </c>
      <c r="D12" s="2">
        <f t="shared" si="0"/>
        <v>62500</v>
      </c>
      <c r="E12" s="2">
        <f t="shared" si="1"/>
        <v>13000</v>
      </c>
      <c r="F12" s="2">
        <f t="shared" si="2"/>
        <v>13000</v>
      </c>
      <c r="G12" s="4">
        <f t="shared" si="3"/>
        <v>0</v>
      </c>
    </row>
    <row r="13" spans="1:16" x14ac:dyDescent="0.15">
      <c r="A13" s="1">
        <v>12</v>
      </c>
      <c r="B13" t="s">
        <v>9</v>
      </c>
      <c r="C13">
        <v>49501</v>
      </c>
      <c r="D13" s="2">
        <f t="shared" si="0"/>
        <v>62501.47</v>
      </c>
      <c r="E13" s="2">
        <f t="shared" si="1"/>
        <v>13000.47</v>
      </c>
      <c r="F13" s="2">
        <f t="shared" si="2"/>
        <v>13000.470000000001</v>
      </c>
      <c r="G13" s="4">
        <f t="shared" si="3"/>
        <v>0</v>
      </c>
    </row>
    <row r="14" spans="1:16" x14ac:dyDescent="0.15">
      <c r="D14" s="3"/>
      <c r="E14" s="2"/>
      <c r="F14" s="2"/>
      <c r="G14" s="2"/>
    </row>
    <row r="15" spans="1:16" x14ac:dyDescent="0.15">
      <c r="D15" s="3"/>
      <c r="E15" s="2"/>
      <c r="F15" s="2"/>
      <c r="G15" s="2"/>
    </row>
    <row r="16" spans="1:16" x14ac:dyDescent="0.15">
      <c r="D16" s="3"/>
      <c r="E16" s="2"/>
      <c r="F16" s="2"/>
      <c r="G16" s="2"/>
    </row>
    <row r="17" spans="4:17" x14ac:dyDescent="0.15">
      <c r="D17" s="3"/>
      <c r="E17" s="2"/>
      <c r="F17" s="2"/>
      <c r="G17" s="2"/>
    </row>
    <row r="18" spans="4:17" x14ac:dyDescent="0.15">
      <c r="D18" s="3"/>
      <c r="E18" s="2"/>
      <c r="F18" s="2"/>
      <c r="G18" s="2"/>
    </row>
    <row r="19" spans="4:17" x14ac:dyDescent="0.15">
      <c r="D19" s="3"/>
      <c r="E19" s="2"/>
      <c r="F19" s="2"/>
      <c r="G19" s="2"/>
    </row>
    <row r="20" spans="4:17" x14ac:dyDescent="0.15">
      <c r="D20" s="3"/>
      <c r="E20" s="2"/>
      <c r="F20" s="2"/>
      <c r="G20" s="2"/>
    </row>
    <row r="21" spans="4:17" x14ac:dyDescent="0.15">
      <c r="D21" s="3"/>
      <c r="E21" s="2"/>
      <c r="F21" s="2"/>
      <c r="G21" s="2"/>
      <c r="J21" s="12" t="s">
        <v>25</v>
      </c>
      <c r="K21" s="12"/>
      <c r="L21" s="12"/>
      <c r="M21" s="12"/>
      <c r="N21" s="12"/>
      <c r="O21" s="12"/>
      <c r="P21" s="12"/>
      <c r="Q21" s="12"/>
    </row>
    <row r="22" spans="4:17" x14ac:dyDescent="0.15">
      <c r="D22" s="3"/>
      <c r="E22" s="2"/>
      <c r="F22" s="2"/>
      <c r="G22" s="2"/>
      <c r="J22" s="12"/>
      <c r="K22" s="12"/>
      <c r="L22" s="12"/>
      <c r="M22" s="12"/>
      <c r="N22" s="12"/>
      <c r="O22" s="12"/>
      <c r="P22" s="12"/>
      <c r="Q22" s="12"/>
    </row>
    <row r="23" spans="4:17" x14ac:dyDescent="0.15">
      <c r="D23" s="3"/>
      <c r="E23" s="2"/>
      <c r="F23" s="2"/>
      <c r="G23" s="2"/>
      <c r="J23" s="12"/>
      <c r="K23" s="12"/>
      <c r="L23" s="12"/>
      <c r="M23" s="12"/>
      <c r="N23" s="12"/>
      <c r="O23" s="12"/>
      <c r="P23" s="12"/>
      <c r="Q23" s="12"/>
    </row>
    <row r="24" spans="4:17" x14ac:dyDescent="0.15">
      <c r="D24" s="3"/>
      <c r="E24" s="2"/>
      <c r="F24" s="2"/>
      <c r="G24" s="2"/>
      <c r="J24" s="12"/>
      <c r="K24" s="12"/>
      <c r="L24" s="12"/>
      <c r="M24" s="12"/>
      <c r="N24" s="12"/>
      <c r="O24" s="12"/>
      <c r="P24" s="12"/>
      <c r="Q24" s="12"/>
    </row>
    <row r="25" spans="4:17" x14ac:dyDescent="0.15">
      <c r="D25" s="3"/>
      <c r="E25" s="2"/>
      <c r="F25" s="2"/>
      <c r="G25" s="2"/>
    </row>
    <row r="26" spans="4:17" x14ac:dyDescent="0.15">
      <c r="D26" s="3"/>
      <c r="E26" s="2"/>
      <c r="F26" s="2"/>
      <c r="G26" s="2"/>
    </row>
    <row r="27" spans="4:17" x14ac:dyDescent="0.15">
      <c r="D27" s="3"/>
      <c r="E27" s="2"/>
      <c r="F27" s="2"/>
      <c r="G27" s="2"/>
    </row>
    <row r="28" spans="4:17" x14ac:dyDescent="0.15">
      <c r="D28" s="3"/>
      <c r="E28" s="2"/>
      <c r="F28" s="2"/>
      <c r="G28" s="2"/>
    </row>
    <row r="29" spans="4:17" x14ac:dyDescent="0.15">
      <c r="D29" s="3"/>
      <c r="E29" s="2"/>
      <c r="F29" s="2"/>
      <c r="G29" s="2"/>
    </row>
    <row r="30" spans="4:17" x14ac:dyDescent="0.15">
      <c r="D30" s="3"/>
      <c r="E30" s="2"/>
      <c r="F30" s="2"/>
      <c r="G30" s="2"/>
    </row>
  </sheetData>
  <mergeCells count="1">
    <mergeCell ref="J21:Q24"/>
  </mergeCells>
  <phoneticPr fontId="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2017-04-18T03:32:37Z</cp:lastPrinted>
  <dcterms:created xsi:type="dcterms:W3CDTF">2017-01-12T07:34:00Z</dcterms:created>
  <dcterms:modified xsi:type="dcterms:W3CDTF">2018-11-15T06:58:19Z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